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55" i="3"/>
  <c r="B48" i="3"/>
  <c r="B43" i="3"/>
  <c r="B32" i="3"/>
  <c r="B27" i="3"/>
  <c r="B17" i="3"/>
  <c r="B13" i="3"/>
  <c r="B4" i="3"/>
  <c r="C61" i="3"/>
  <c r="C55" i="3"/>
  <c r="C48" i="3"/>
  <c r="C43" i="3"/>
  <c r="C32" i="3"/>
  <c r="C27" i="3"/>
  <c r="C64" i="3" s="1"/>
  <c r="C17" i="3"/>
  <c r="C13" i="3"/>
  <c r="C4" i="3"/>
  <c r="C24" i="3" s="1"/>
  <c r="B24" i="3" l="1"/>
  <c r="B64" i="3"/>
  <c r="C66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<sst xmlns="http://schemas.openxmlformats.org/spreadsheetml/2006/main" count="56" uniqueCount="56">
  <si>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</si>
  <si>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</si>
  <si>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</si>
  <si>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</si>
  <si>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</si>
  <si>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</si>
  <si>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</si>
  <si>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</si>
  <si>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</si>
  <si>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</si>
  <si>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</si>
  <si>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</si>
  <si>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</si>
  <si>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</si>
  <si>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</si>
  <si>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</si>
  <si>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</si>
  <si>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</si>
  <si>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</si>
  <si>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</si>
  <si>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</si>
  <si>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</si>
  <si>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</si>
  <si>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</si>
  <si>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</si>
  <si>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</si>
  <si>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</si>
  <si>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</si>
  <si>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</si>
  <si>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</si>
  <si>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</si>
  <si>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</si>
  <si>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</si>
  <si>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</si>
  <si>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</si>
  <si>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</si>
  <si>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</si>
  <si>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</si>
  <si>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</si>
  <si>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</si>
  <si>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</si>
  <si>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</si>
  <si>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</si>
  <si>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</si>
  <si>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</si>
  <si>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</si>
  <si>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</si>
  <si>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</si>
  <si>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</si>
  <si>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</si>
  <si>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</si>
  <si>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</si>
  <si>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</si>
  <si>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</si>
  <si>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</si>
  <si>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Patronato de Explora
Estado de Actividades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</si>
</sst>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showGridLines="0" tabSelected="1" zoomScaleNormal="100" workbookViewId="0">
      <selection activeCell="B28" sqref="B28:B3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+B11</f>
        <v>21733596.920000002</v>
      </c>
      <c r="C4" s="9">
        <f>+C11</f>
        <v>20233362.07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21733596.920000002</v>
      </c>
      <c r="C11" s="11">
        <v>20233362.07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+B15</f>
        <v>27110103.949999999</v>
      </c>
      <c r="C13" s="9">
        <f>+C15</f>
        <v>79544313.480000004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27110103.949999999</v>
      </c>
      <c r="C15" s="11">
        <v>79544313.480000004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+B18+B22</f>
        <v>2532459.54</v>
      </c>
      <c r="C17" s="9">
        <f>+C18+C22</f>
        <v>3312587.87</v>
      </c>
    </row>
    <row r="18" spans="1:3" ht="11.25" customHeight="1" x14ac:dyDescent="0.2">
      <c r="A18" s="10" t="s">
        <v>14</v>
      </c>
      <c r="B18" s="11">
        <v>1637998.69</v>
      </c>
      <c r="C18" s="11">
        <v>2205152.4300000002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894460.85</v>
      </c>
      <c r="C22" s="11">
        <v>1107435.44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51376160.410000004</v>
      </c>
      <c r="C24" s="9">
        <f>+C4+C13+C17</f>
        <v>103090263.42000002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64683196.899999999</v>
      </c>
      <c r="C27" s="9">
        <f>+C28+C29+C30</f>
        <v>50276152.840000004</v>
      </c>
    </row>
    <row r="28" spans="1:3" ht="11.25" customHeight="1" x14ac:dyDescent="0.2">
      <c r="A28" s="10" t="s">
        <v>22</v>
      </c>
      <c r="B28" s="11">
        <v>27000595.329999998</v>
      </c>
      <c r="C28" s="11">
        <v>22786365.219999999</v>
      </c>
    </row>
    <row r="29" spans="1:3" ht="11.25" customHeight="1" x14ac:dyDescent="0.2">
      <c r="A29" s="10" t="s">
        <v>23</v>
      </c>
      <c r="B29" s="11">
        <v>5651754.71</v>
      </c>
      <c r="C29" s="11">
        <v>4183260.73</v>
      </c>
    </row>
    <row r="30" spans="1:3" ht="11.25" customHeight="1" x14ac:dyDescent="0.2">
      <c r="A30" s="10" t="s">
        <v>24</v>
      </c>
      <c r="B30" s="11">
        <v>32030846.859999999</v>
      </c>
      <c r="C30" s="11">
        <v>23306526.890000001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SUM(B33:B41)</f>
        <v>0</v>
      </c>
      <c r="C32" s="9">
        <f>SUM(C33:C41)</f>
        <v>17193.96</v>
      </c>
    </row>
    <row r="33" spans="1:3" ht="11.25" customHeight="1" x14ac:dyDescent="0.2">
      <c r="A33" s="10" t="s">
        <v>26</v>
      </c>
      <c r="B33" s="11">
        <v>0</v>
      </c>
      <c r="C33" s="11">
        <v>17193.96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</f>
        <v>27144770.129999999</v>
      </c>
      <c r="C55" s="9">
        <f>+C56</f>
        <v>20405986.260000002</v>
      </c>
    </row>
    <row r="56" spans="1:3" ht="11.25" customHeight="1" x14ac:dyDescent="0.2">
      <c r="A56" s="10" t="s">
        <v>46</v>
      </c>
      <c r="B56" s="11">
        <v>27144770.129999999</v>
      </c>
      <c r="C56" s="11">
        <v>20405986.260000002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4">
        <f>+B27+B32+B43+B48+B55+B61</f>
        <v>91827967.030000001</v>
      </c>
      <c r="C64" s="14">
        <f>+C27+C32+C43+C48+C55+C61</f>
        <v>70699333.060000002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-40451806.619999997</v>
      </c>
      <c r="C66" s="9">
        <f>+C24-C64</f>
        <v>32390930.360000014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2" spans="1:3" x14ac:dyDescent="0.2">
      <c r="B72" s="18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Contador</cp:lastModifiedBy>
  <cp:revision/>
  <dcterms:created xsi:type="dcterms:W3CDTF">2012-12-11T20:29:16Z</dcterms:created>
  <dcterms:modified xsi:type="dcterms:W3CDTF">2025-01-21T16:02:50Z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